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mensenergyagnam-my.sharepoint.com/personal/benita_burris_siemens-energy_com/Documents/Data Book Updates 2021 Legal Change/Packager Guidelines/"/>
    </mc:Choice>
  </mc:AlternateContent>
  <xr:revisionPtr revIDLastSave="0" documentId="8_{1E9AD8C2-4CF8-4A57-8E8F-18FA219AD1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ylinder Cooling" sheetId="1" r:id="rId1"/>
  </sheets>
  <definedNames>
    <definedName name="_xlnm.Print_Area" localSheetId="0">'Cylinder Cooling'!$B$1:$N$34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C9" i="1" l="1"/>
  <c r="C25" i="1" l="1"/>
  <c r="C30" i="1" l="1"/>
  <c r="L30" i="1" s="1"/>
  <c r="C29" i="1"/>
  <c r="F29" i="1" s="1"/>
  <c r="C28" i="1"/>
  <c r="C27" i="1"/>
  <c r="C26" i="1"/>
  <c r="G26" i="1" s="1"/>
  <c r="G25" i="1"/>
  <c r="F25" i="1"/>
  <c r="L20" i="1"/>
  <c r="L19" i="1"/>
  <c r="L18" i="1"/>
  <c r="L17" i="1"/>
  <c r="L16" i="1"/>
  <c r="E26" i="1"/>
  <c r="K27" i="1" l="1"/>
  <c r="G29" i="1"/>
  <c r="E30" i="1"/>
  <c r="F26" i="1"/>
  <c r="D27" i="1"/>
  <c r="H29" i="1"/>
  <c r="F30" i="1"/>
  <c r="K28" i="1"/>
  <c r="I29" i="1"/>
  <c r="G30" i="1"/>
  <c r="F27" i="1"/>
  <c r="D28" i="1"/>
  <c r="J29" i="1"/>
  <c r="H30" i="1"/>
  <c r="K29" i="1"/>
  <c r="I30" i="1"/>
  <c r="D25" i="1"/>
  <c r="F28" i="1"/>
  <c r="D29" i="1"/>
  <c r="L29" i="1"/>
  <c r="J30" i="1"/>
  <c r="K30" i="1"/>
  <c r="E27" i="1"/>
  <c r="K25" i="1"/>
  <c r="G27" i="1"/>
  <c r="E28" i="1"/>
  <c r="E25" i="1"/>
  <c r="K26" i="1"/>
  <c r="G28" i="1"/>
  <c r="E29" i="1"/>
  <c r="D26" i="1"/>
  <c r="D30" i="1"/>
  <c r="H26" i="1" l="1"/>
  <c r="I26" i="1" s="1"/>
  <c r="H27" i="1"/>
  <c r="I27" i="1" s="1"/>
  <c r="J25" i="1"/>
  <c r="J27" i="1"/>
  <c r="H28" i="1"/>
  <c r="I28" i="1" s="1"/>
  <c r="H25" i="1"/>
  <c r="I25" i="1" s="1"/>
  <c r="J26" i="1"/>
  <c r="J28" i="1"/>
  <c r="L26" i="1" l="1"/>
  <c r="L27" i="1"/>
  <c r="L28" i="1"/>
  <c r="L25" i="1"/>
</calcChain>
</file>

<file path=xl/sharedStrings.xml><?xml version="1.0" encoding="utf-8"?>
<sst xmlns="http://schemas.openxmlformats.org/spreadsheetml/2006/main" count="51" uniqueCount="41">
  <si>
    <t>Cylinder Cooling Water Requirements</t>
  </si>
  <si>
    <t>Frame</t>
  </si>
  <si>
    <t>Stroke</t>
  </si>
  <si>
    <t>inches</t>
  </si>
  <si>
    <t>feet/min</t>
  </si>
  <si>
    <t>°F</t>
  </si>
  <si>
    <t>INPUT</t>
  </si>
  <si>
    <t>MCp</t>
  </si>
  <si>
    <r>
      <t>Cyl</t>
    </r>
    <r>
      <rPr>
        <b/>
        <vertAlign val="subscript"/>
        <sz val="10"/>
        <rFont val="Arial"/>
        <family val="2"/>
      </rPr>
      <t>1</t>
    </r>
  </si>
  <si>
    <r>
      <t>Cyl</t>
    </r>
    <r>
      <rPr>
        <b/>
        <vertAlign val="subscript"/>
        <sz val="10"/>
        <rFont val="Arial"/>
        <family val="2"/>
      </rPr>
      <t>2</t>
    </r>
  </si>
  <si>
    <r>
      <t>Cyl</t>
    </r>
    <r>
      <rPr>
        <b/>
        <vertAlign val="subscript"/>
        <sz val="10"/>
        <rFont val="Arial"/>
        <family val="2"/>
      </rPr>
      <t>3</t>
    </r>
    <r>
      <rPr>
        <sz val="10"/>
        <rFont val="Arial"/>
        <family val="2"/>
      </rPr>
      <t/>
    </r>
  </si>
  <si>
    <r>
      <t>Cyl</t>
    </r>
    <r>
      <rPr>
        <b/>
        <vertAlign val="subscript"/>
        <sz val="10"/>
        <rFont val="Arial"/>
        <family val="2"/>
      </rPr>
      <t>4</t>
    </r>
    <r>
      <rPr>
        <sz val="10"/>
        <rFont val="Arial"/>
        <family val="2"/>
      </rPr>
      <t/>
    </r>
  </si>
  <si>
    <r>
      <t>Cyl</t>
    </r>
    <r>
      <rPr>
        <b/>
        <vertAlign val="subscript"/>
        <sz val="10"/>
        <rFont val="Arial"/>
        <family val="2"/>
      </rPr>
      <t>5</t>
    </r>
    <r>
      <rPr>
        <sz val="10"/>
        <rFont val="Arial"/>
        <family val="2"/>
      </rPr>
      <t/>
    </r>
  </si>
  <si>
    <r>
      <t>Cyl</t>
    </r>
    <r>
      <rPr>
        <b/>
        <vertAlign val="subscript"/>
        <sz val="10"/>
        <rFont val="Arial"/>
        <family val="2"/>
      </rPr>
      <t>6</t>
    </r>
    <r>
      <rPr>
        <sz val="10"/>
        <rFont val="Arial"/>
        <family val="2"/>
      </rPr>
      <t/>
    </r>
  </si>
  <si>
    <t>OUTPUT</t>
  </si>
  <si>
    <t xml:space="preserve">Inlet T </t>
  </si>
  <si>
    <r>
      <t>C</t>
    </r>
    <r>
      <rPr>
        <b/>
        <vertAlign val="subscript"/>
        <sz val="10"/>
        <rFont val="Arial"/>
        <family val="2"/>
      </rPr>
      <t>1</t>
    </r>
  </si>
  <si>
    <r>
      <t>C</t>
    </r>
    <r>
      <rPr>
        <b/>
        <vertAlign val="subscript"/>
        <sz val="10"/>
        <rFont val="Arial"/>
        <family val="2"/>
      </rPr>
      <t>2</t>
    </r>
  </si>
  <si>
    <t>TGM</t>
  </si>
  <si>
    <t>TWM</t>
  </si>
  <si>
    <t xml:space="preserve">Q </t>
  </si>
  <si>
    <t>GPM</t>
  </si>
  <si>
    <r>
      <t>Q</t>
    </r>
    <r>
      <rPr>
        <b/>
        <vertAlign val="subscript"/>
        <sz val="10"/>
        <rFont val="Arial"/>
        <family val="2"/>
      </rPr>
      <t>A</t>
    </r>
  </si>
  <si>
    <t>MPH</t>
  </si>
  <si>
    <t>TDE</t>
  </si>
  <si>
    <t>Rankin</t>
  </si>
  <si>
    <t>BTU/Hr</t>
  </si>
  <si>
    <t>LB-Mols/Hr</t>
  </si>
  <si>
    <t>Ratio of Compression</t>
  </si>
  <si>
    <t>Z Standard (Inlet)</t>
  </si>
  <si>
    <t>Calc RPM</t>
  </si>
  <si>
    <t>Ambient Temp</t>
  </si>
  <si>
    <t>Piston Speed</t>
  </si>
  <si>
    <t>Gas Flow
(ACFM)</t>
  </si>
  <si>
    <t>Inlet Pressure
(psia)</t>
  </si>
  <si>
    <t>Brake Power Per Cylinder
(Hp)</t>
  </si>
  <si>
    <t>Inlet Temp
(°F)</t>
  </si>
  <si>
    <t>Delta Coolant Temp
(°F)</t>
  </si>
  <si>
    <t>Coolant Inlet Temp
(°F)</t>
  </si>
  <si>
    <t>Bore
(in)</t>
  </si>
  <si>
    <t>Avg. Temp. Exp.
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</si>
</sst>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32"/>
      <color rgb="FF32A0A0"/>
      <name val="Siemens Logo"/>
    </font>
    <font>
      <sz val="36"/>
      <color rgb="FF009999"/>
      <name val="Siemens Logo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24" applyBorder="0">
      <alignment horizontal="center" vertical="center"/>
    </xf>
  </cellStyleXfs>
  <cellXfs count="71">
    <xf numFmtId="0" fontId="0" fillId="0" borderId="0" xfId="0"/>
    <xf numFmtId="0" fontId="0" fillId="6" borderId="0" xfId="0" applyFill="1"/>
    <xf numFmtId="0" fontId="6" fillId="6" borderId="0" xfId="0" applyFont="1" applyFill="1"/>
    <xf numFmtId="0" fontId="3" fillId="4" borderId="1" xfId="0" applyFont="1" applyFill="1" applyBorder="1" applyProtection="1"/>
    <xf numFmtId="0" fontId="2" fillId="2" borderId="2" xfId="0" applyFont="1" applyFill="1" applyBorder="1" applyProtection="1"/>
    <xf numFmtId="0" fontId="0" fillId="6" borderId="0" xfId="0" applyFill="1" applyBorder="1" applyProtection="1"/>
    <xf numFmtId="2" fontId="0" fillId="6" borderId="0" xfId="0" applyNumberFormat="1" applyFill="1" applyBorder="1" applyProtection="1"/>
    <xf numFmtId="0" fontId="2" fillId="3" borderId="1" xfId="0" applyFont="1" applyFill="1" applyBorder="1" applyProtection="1"/>
    <xf numFmtId="0" fontId="3" fillId="6" borderId="0" xfId="0" applyFont="1" applyFill="1" applyBorder="1" applyProtection="1"/>
    <xf numFmtId="0" fontId="2" fillId="6" borderId="0" xfId="0" applyFont="1" applyFill="1" applyBorder="1" applyProtection="1"/>
    <xf numFmtId="0" fontId="2" fillId="5" borderId="2" xfId="0" applyFont="1" applyFill="1" applyBorder="1" applyProtection="1"/>
    <xf numFmtId="0" fontId="2" fillId="3" borderId="2" xfId="0" applyFont="1" applyFill="1" applyBorder="1" applyProtection="1"/>
    <xf numFmtId="1" fontId="5" fillId="3" borderId="22" xfId="0" applyNumberFormat="1" applyFont="1" applyFill="1" applyBorder="1" applyAlignment="1" applyProtection="1">
      <alignment horizontal="center"/>
      <protection hidden="1"/>
    </xf>
    <xf numFmtId="2" fontId="0" fillId="3" borderId="22" xfId="0" applyNumberFormat="1" applyFill="1" applyBorder="1" applyAlignment="1" applyProtection="1">
      <alignment horizontal="center"/>
      <protection hidden="1"/>
    </xf>
    <xf numFmtId="1" fontId="2" fillId="5" borderId="1" xfId="0" applyNumberFormat="1" applyFont="1" applyFill="1" applyBorder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0" fillId="6" borderId="25" xfId="0" applyFill="1" applyBorder="1"/>
    <xf numFmtId="0" fontId="0" fillId="6" borderId="26" xfId="0" applyFill="1" applyBorder="1" applyProtection="1"/>
    <xf numFmtId="0" fontId="0" fillId="6" borderId="27" xfId="0" applyFill="1" applyBorder="1" applyProtection="1"/>
    <xf numFmtId="0" fontId="0" fillId="6" borderId="28" xfId="0" applyFill="1" applyBorder="1"/>
    <xf numFmtId="0" fontId="5" fillId="6" borderId="0" xfId="0" applyFont="1" applyFill="1" applyBorder="1" applyProtection="1"/>
    <xf numFmtId="0" fontId="0" fillId="6" borderId="29" xfId="0" applyFill="1" applyBorder="1" applyProtection="1"/>
    <xf numFmtId="0" fontId="1" fillId="6" borderId="0" xfId="0" applyFont="1" applyFill="1" applyBorder="1" applyProtection="1"/>
    <xf numFmtId="0" fontId="2" fillId="6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0" fillId="6" borderId="30" xfId="0" applyFill="1" applyBorder="1"/>
    <xf numFmtId="0" fontId="0" fillId="6" borderId="31" xfId="0" applyFill="1" applyBorder="1" applyProtection="1"/>
    <xf numFmtId="0" fontId="0" fillId="6" borderId="32" xfId="0" applyFill="1" applyBorder="1" applyProtection="1"/>
    <xf numFmtId="0" fontId="0" fillId="3" borderId="22" xfId="0" applyFill="1" applyBorder="1" applyAlignment="1" applyProtection="1">
      <alignment horizontal="center"/>
      <protection hidden="1"/>
    </xf>
    <xf numFmtId="1" fontId="0" fillId="3" borderId="22" xfId="0" applyNumberFormat="1" applyFill="1" applyBorder="1" applyAlignment="1" applyProtection="1">
      <alignment horizontal="center"/>
      <protection hidden="1"/>
    </xf>
    <xf numFmtId="164" fontId="0" fillId="3" borderId="22" xfId="0" applyNumberFormat="1" applyFill="1" applyBorder="1" applyAlignment="1" applyProtection="1">
      <alignment horizontal="center"/>
      <protection hidden="1"/>
    </xf>
    <xf numFmtId="2" fontId="0" fillId="3" borderId="23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2" fontId="0" fillId="3" borderId="2" xfId="0" applyNumberFormat="1" applyFill="1" applyBorder="1" applyAlignment="1" applyProtection="1">
      <alignment horizontal="center"/>
      <protection hidden="1"/>
    </xf>
    <xf numFmtId="1" fontId="0" fillId="3" borderId="2" xfId="0" applyNumberFormat="1" applyFill="1" applyBorder="1" applyAlignment="1" applyProtection="1">
      <alignment horizontal="center"/>
      <protection hidden="1"/>
    </xf>
    <xf numFmtId="164" fontId="0" fillId="3" borderId="2" xfId="0" applyNumberFormat="1" applyFill="1" applyBorder="1" applyAlignment="1" applyProtection="1">
      <alignment horizontal="center"/>
      <protection hidden="1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 vertical="center" wrapText="1" shrinkToFit="1"/>
    </xf>
    <xf numFmtId="0" fontId="2" fillId="6" borderId="0" xfId="0" applyFont="1" applyFill="1" applyBorder="1" applyAlignment="1" applyProtection="1">
      <alignment horizontal="center"/>
    </xf>
    <xf numFmtId="0" fontId="9" fillId="6" borderId="21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0" fontId="8" fillId="6" borderId="26" xfId="1" applyFont="1" applyFill="1" applyBorder="1" applyAlignment="1" applyProtection="1">
      <alignment horizontal="left" vertical="center"/>
    </xf>
    <xf numFmtId="0" fontId="8" fillId="6" borderId="0" xfId="1" applyFont="1" applyFill="1" applyBorder="1" applyAlignment="1" applyProtection="1">
      <alignment horizontal="left" vertical="center"/>
    </xf>
  </cellXfs>
  <cellStyles count="2">
    <cellStyle name="Normal" xfId="0" builtinId="0"/>
    <cellStyle name="Siemens Logo" xfId="1" xr:uid="{9FB3113D-AD10-4ECF-8E05-66FA241881C3}"/>
  </cellStyles>
  <dxfs count="0"/>
  <tableStyles count="0" defaultTableStyle="TableStyleMedium2" defaultPivotStyle="PivotStyleLight16"/>
  <colors>
    <mruColors>
      <color rgb="FFCCFFFF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331470</xdr:colOff>
      <xdr:row>0</xdr:row>
      <xdr:rowOff>64071</xdr:rowOff>
    </xdr:from>
    <xdr:to>
      <xdr:col>3</xdr:col>
      <xdr:colOff>0</xdr:colOff>
      <xdr:row>2</xdr:row>
      <xdr:rowOff>159334</xdr:rowOff>
    </xdr:to>
    <xdr:pic>
      <xdr:nvPicPr>
        <xdr:cNvPr id="2" name="Picture 1" descr="Siemens Energy AG - Wikipedia">
          <a:extLst>
            <a:ext uri="{FF2B5EF4-FFF2-40B4-BE49-F238E27FC236}">
              <a16:creationId xmlns:a16="http://schemas.microsoft.com/office/drawing/2014/main" id="{079ECB2B-44A8-425D-B143-E457FAB2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" y="64071"/>
          <a:ext cx="1325880" cy="43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zoomScaleNormal="100" workbookViewId="0">
      <selection activeCell="C6" sqref="C6"/>
    </sheetView>
  </sheetViews>
  <sheetFormatPr defaultColWidth="0" defaultRowHeight="12.5" zeroHeight="1"/>
  <cols>
    <col min="1" max="1" width="2.90625" style="1" customWidth="1"/>
    <col min="2" max="2" width="14.6328125" customWidth="1"/>
    <col min="3" max="3" width="9.453125" customWidth="1"/>
    <col min="4" max="4" width="11.90625" customWidth="1"/>
    <col min="5" max="5" width="13.6328125" customWidth="1"/>
    <col min="6" max="9" width="8.90625" customWidth="1"/>
    <col min="10" max="10" width="10.453125" customWidth="1"/>
    <col min="11" max="11" width="11.36328125" customWidth="1"/>
    <col min="12" max="13" width="8.90625" customWidth="1"/>
    <col min="14" max="14" width="4.36328125" customWidth="1"/>
    <col min="15" max="18" width="8.90625" hidden="1" customWidth="1"/>
    <col min="19" max="20" width="0" hidden="1" customWidth="1"/>
    <col min="21" max="16384" width="8.90625" hidden="1"/>
  </cols>
  <sheetData>
    <row r="1" spans="1:15" ht="13.25" customHeight="1">
      <c r="A1" s="18"/>
      <c r="B1" s="69"/>
      <c r="C1" s="69"/>
      <c r="D1" s="69"/>
      <c r="E1" s="69"/>
      <c r="F1" s="19"/>
      <c r="G1" s="19"/>
      <c r="H1" s="19"/>
      <c r="I1" s="19"/>
      <c r="J1" s="19"/>
      <c r="K1" s="19"/>
      <c r="L1" s="19"/>
      <c r="M1" s="19"/>
      <c r="N1" s="20"/>
      <c r="O1" s="1"/>
    </row>
    <row r="2" spans="1:15" ht="13.25" customHeight="1">
      <c r="A2" s="21"/>
      <c r="B2" s="70"/>
      <c r="C2" s="70"/>
      <c r="D2" s="70"/>
      <c r="E2" s="70"/>
      <c r="F2" s="5"/>
      <c r="G2" s="22"/>
      <c r="H2" s="5"/>
      <c r="I2" s="5"/>
      <c r="J2" s="5"/>
      <c r="K2" s="5"/>
      <c r="L2" s="5"/>
      <c r="M2" s="5"/>
      <c r="N2" s="23"/>
      <c r="O2" s="1"/>
    </row>
    <row r="3" spans="1:15">
      <c r="A3" s="21"/>
      <c r="B3" s="70"/>
      <c r="C3" s="70"/>
      <c r="D3" s="70"/>
      <c r="E3" s="70"/>
      <c r="F3" s="5"/>
      <c r="G3" s="5"/>
      <c r="H3" s="5"/>
      <c r="I3" s="5"/>
      <c r="J3" s="5"/>
      <c r="K3" s="5"/>
      <c r="L3" s="5"/>
      <c r="M3" s="5"/>
      <c r="N3" s="23"/>
      <c r="O3" s="1"/>
    </row>
    <row r="4" spans="1:15" ht="15.5">
      <c r="A4" s="21"/>
      <c r="B4" s="2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3"/>
      <c r="O4" s="1"/>
    </row>
    <row r="5" spans="1:15" ht="13" thickBot="1">
      <c r="A5" s="21"/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23"/>
      <c r="O5" s="1"/>
    </row>
    <row r="6" spans="1:15" ht="13.5" thickBot="1">
      <c r="A6" s="21"/>
      <c r="B6" s="9" t="s">
        <v>1</v>
      </c>
      <c r="C6" s="15"/>
      <c r="D6" s="5"/>
      <c r="E6" s="5"/>
      <c r="F6" s="5"/>
      <c r="G6" s="5"/>
      <c r="H6" s="5"/>
      <c r="I6" s="5"/>
      <c r="J6" s="5"/>
      <c r="K6" s="5"/>
      <c r="L6" s="5"/>
      <c r="M6" s="5"/>
      <c r="N6" s="23"/>
      <c r="O6" s="1"/>
    </row>
    <row r="7" spans="1:15" ht="13.5" thickBot="1">
      <c r="A7" s="21"/>
      <c r="B7" s="9" t="s">
        <v>2</v>
      </c>
      <c r="C7" s="16"/>
      <c r="D7" s="9" t="s">
        <v>3</v>
      </c>
      <c r="E7" s="5"/>
      <c r="F7" s="5"/>
      <c r="G7" s="5"/>
      <c r="H7" s="5"/>
      <c r="I7" s="5"/>
      <c r="J7" s="5"/>
      <c r="K7" s="5"/>
      <c r="L7" s="5"/>
      <c r="M7" s="5"/>
      <c r="N7" s="23"/>
      <c r="O7" s="1"/>
    </row>
    <row r="8" spans="1:15" ht="13.5" thickBot="1">
      <c r="A8" s="21"/>
      <c r="B8" s="9" t="s">
        <v>30</v>
      </c>
      <c r="C8" s="15"/>
      <c r="D8" s="5"/>
      <c r="E8" s="5"/>
      <c r="F8" s="5"/>
      <c r="G8" s="5"/>
      <c r="H8" s="5"/>
      <c r="I8" s="5"/>
      <c r="J8" s="5"/>
      <c r="K8" s="5"/>
      <c r="L8" s="5"/>
      <c r="M8" s="5"/>
      <c r="N8" s="23"/>
      <c r="O8" s="1"/>
    </row>
    <row r="9" spans="1:15" ht="13.5" thickBot="1">
      <c r="A9" s="21"/>
      <c r="B9" s="9" t="s">
        <v>32</v>
      </c>
      <c r="C9" s="14">
        <f>(C7/6)*C8</f>
        <v>0</v>
      </c>
      <c r="D9" s="9" t="s">
        <v>4</v>
      </c>
      <c r="E9" s="5"/>
      <c r="F9" s="5"/>
      <c r="G9" s="5"/>
      <c r="H9" s="5"/>
      <c r="I9" s="5"/>
      <c r="J9" s="5"/>
      <c r="K9" s="5"/>
      <c r="L9" s="5"/>
      <c r="M9" s="5"/>
      <c r="N9" s="23"/>
      <c r="O9" s="1"/>
    </row>
    <row r="10" spans="1:15" ht="13.5" thickBot="1">
      <c r="A10" s="21"/>
      <c r="B10" s="9" t="s">
        <v>31</v>
      </c>
      <c r="C10" s="17"/>
      <c r="D10" s="9" t="s">
        <v>5</v>
      </c>
      <c r="E10" s="5"/>
      <c r="F10" s="5"/>
      <c r="G10" s="5"/>
      <c r="H10" s="5"/>
      <c r="I10" s="5"/>
      <c r="J10" s="5"/>
      <c r="K10" s="5"/>
      <c r="L10" s="5"/>
      <c r="M10" s="5"/>
      <c r="N10" s="23"/>
      <c r="O10" s="1"/>
    </row>
    <row r="11" spans="1:15" ht="12.75" customHeight="1">
      <c r="A11" s="21"/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3"/>
      <c r="O11" s="1"/>
    </row>
    <row r="12" spans="1:15" ht="13" thickBot="1">
      <c r="A12" s="2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3"/>
      <c r="O12" s="1"/>
    </row>
    <row r="13" spans="1:15" ht="16" thickBot="1">
      <c r="A13" s="21"/>
      <c r="B13" s="3" t="s">
        <v>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3"/>
      <c r="O13" s="1"/>
    </row>
    <row r="14" spans="1:15" ht="65.5" thickBot="1">
      <c r="A14" s="21"/>
      <c r="B14" s="5"/>
      <c r="C14" s="26" t="s">
        <v>39</v>
      </c>
      <c r="D14" s="26" t="s">
        <v>40</v>
      </c>
      <c r="E14" s="26" t="s">
        <v>28</v>
      </c>
      <c r="F14" s="65" t="s">
        <v>34</v>
      </c>
      <c r="G14" s="65" t="s">
        <v>36</v>
      </c>
      <c r="H14" s="65" t="s">
        <v>37</v>
      </c>
      <c r="I14" s="65" t="s">
        <v>38</v>
      </c>
      <c r="J14" s="65" t="s">
        <v>33</v>
      </c>
      <c r="K14" s="26" t="s">
        <v>29</v>
      </c>
      <c r="L14" s="25" t="s">
        <v>7</v>
      </c>
      <c r="M14" s="26" t="s">
        <v>35</v>
      </c>
      <c r="N14" s="27"/>
      <c r="O14" s="1"/>
    </row>
    <row r="15" spans="1:15" ht="15">
      <c r="A15" s="21"/>
      <c r="B15" s="4" t="s">
        <v>8</v>
      </c>
      <c r="C15" s="39"/>
      <c r="D15" s="40"/>
      <c r="E15" s="41"/>
      <c r="F15" s="42"/>
      <c r="G15" s="40"/>
      <c r="H15" s="40"/>
      <c r="I15" s="40"/>
      <c r="J15" s="40"/>
      <c r="K15" s="43"/>
      <c r="L15" s="44">
        <f>(1.99*D15)/(D15-1)</f>
        <v>0</v>
      </c>
      <c r="M15" s="45"/>
      <c r="N15" s="23"/>
      <c r="O15" s="1"/>
    </row>
    <row r="16" spans="1:15" ht="15">
      <c r="A16" s="21"/>
      <c r="B16" s="4" t="s">
        <v>9</v>
      </c>
      <c r="C16" s="46"/>
      <c r="D16" s="47"/>
      <c r="E16" s="48"/>
      <c r="F16" s="49"/>
      <c r="G16" s="47"/>
      <c r="H16" s="47"/>
      <c r="I16" s="47"/>
      <c r="J16" s="50"/>
      <c r="K16" s="51"/>
      <c r="L16" s="52">
        <f t="shared" ref="L16:L20" si="0">(1.99*D16)/(D16-1)</f>
        <v>0</v>
      </c>
      <c r="M16" s="53"/>
      <c r="N16" s="23"/>
      <c r="O16" s="1"/>
    </row>
    <row r="17" spans="1:15" ht="15">
      <c r="A17" s="21"/>
      <c r="B17" s="4" t="s">
        <v>10</v>
      </c>
      <c r="C17" s="46"/>
      <c r="D17" s="47"/>
      <c r="E17" s="48"/>
      <c r="F17" s="49"/>
      <c r="G17" s="47"/>
      <c r="H17" s="47"/>
      <c r="I17" s="47"/>
      <c r="J17" s="47"/>
      <c r="K17" s="51"/>
      <c r="L17" s="52">
        <f t="shared" si="0"/>
        <v>0</v>
      </c>
      <c r="M17" s="53"/>
      <c r="N17" s="23"/>
      <c r="O17" s="1"/>
    </row>
    <row r="18" spans="1:15" ht="15">
      <c r="A18" s="21"/>
      <c r="B18" s="4" t="s">
        <v>11</v>
      </c>
      <c r="C18" s="54"/>
      <c r="D18" s="55"/>
      <c r="E18" s="56"/>
      <c r="F18" s="57"/>
      <c r="G18" s="55"/>
      <c r="H18" s="55"/>
      <c r="I18" s="55"/>
      <c r="J18" s="47"/>
      <c r="K18" s="51"/>
      <c r="L18" s="52">
        <f t="shared" si="0"/>
        <v>0</v>
      </c>
      <c r="M18" s="53"/>
      <c r="N18" s="23"/>
      <c r="O18" s="1"/>
    </row>
    <row r="19" spans="1:15" ht="15">
      <c r="A19" s="21"/>
      <c r="B19" s="4" t="s">
        <v>12</v>
      </c>
      <c r="C19" s="46"/>
      <c r="D19" s="47"/>
      <c r="E19" s="48"/>
      <c r="F19" s="49"/>
      <c r="G19" s="47"/>
      <c r="H19" s="47"/>
      <c r="I19" s="47"/>
      <c r="J19" s="47"/>
      <c r="K19" s="51"/>
      <c r="L19" s="52">
        <f t="shared" si="0"/>
        <v>0</v>
      </c>
      <c r="M19" s="53"/>
      <c r="N19" s="23"/>
      <c r="O19" s="1"/>
    </row>
    <row r="20" spans="1:15" ht="15.5" thickBot="1">
      <c r="A20" s="21"/>
      <c r="B20" s="4" t="s">
        <v>13</v>
      </c>
      <c r="C20" s="58"/>
      <c r="D20" s="59"/>
      <c r="E20" s="60"/>
      <c r="F20" s="61"/>
      <c r="G20" s="59"/>
      <c r="H20" s="59"/>
      <c r="I20" s="59"/>
      <c r="J20" s="59"/>
      <c r="K20" s="62"/>
      <c r="L20" s="63">
        <f t="shared" si="0"/>
        <v>0</v>
      </c>
      <c r="M20" s="64"/>
      <c r="N20" s="23"/>
      <c r="O20" s="1"/>
    </row>
    <row r="21" spans="1:15" ht="13" thickBot="1">
      <c r="A21" s="21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23"/>
      <c r="O21" s="1"/>
    </row>
    <row r="22" spans="1:15" ht="13.5" thickBot="1">
      <c r="A22" s="21"/>
      <c r="B22" s="7" t="s">
        <v>14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3"/>
      <c r="O22" s="1"/>
    </row>
    <row r="23" spans="1:15" ht="16">
      <c r="A23" s="21"/>
      <c r="B23" s="8"/>
      <c r="C23" s="66" t="s">
        <v>15</v>
      </c>
      <c r="D23" s="66" t="s">
        <v>16</v>
      </c>
      <c r="E23" s="66" t="s">
        <v>17</v>
      </c>
      <c r="F23" s="66" t="s">
        <v>18</v>
      </c>
      <c r="G23" s="66" t="s">
        <v>19</v>
      </c>
      <c r="H23" s="66" t="s">
        <v>20</v>
      </c>
      <c r="I23" s="66" t="s">
        <v>21</v>
      </c>
      <c r="J23" s="66" t="s">
        <v>22</v>
      </c>
      <c r="K23" s="66" t="s">
        <v>23</v>
      </c>
      <c r="L23" s="66" t="s">
        <v>24</v>
      </c>
      <c r="M23" s="5"/>
      <c r="N23" s="23"/>
      <c r="O23" s="1"/>
    </row>
    <row r="24" spans="1:15" ht="13" thickBot="1">
      <c r="A24" s="21"/>
      <c r="B24" s="5"/>
      <c r="C24" s="67" t="s">
        <v>25</v>
      </c>
      <c r="D24" s="67"/>
      <c r="E24" s="67"/>
      <c r="F24" s="67" t="s">
        <v>5</v>
      </c>
      <c r="G24" s="67" t="s">
        <v>5</v>
      </c>
      <c r="H24" s="67" t="s">
        <v>26</v>
      </c>
      <c r="I24" s="67"/>
      <c r="J24" s="67" t="s">
        <v>26</v>
      </c>
      <c r="K24" s="67" t="s">
        <v>27</v>
      </c>
      <c r="L24" s="68" t="s">
        <v>5</v>
      </c>
      <c r="M24" s="5"/>
      <c r="N24" s="23"/>
      <c r="O24" s="1"/>
    </row>
    <row r="25" spans="1:15" ht="16" thickTop="1" thickBot="1">
      <c r="A25" s="21"/>
      <c r="B25" s="10" t="s">
        <v>8</v>
      </c>
      <c r="C25" s="31" t="str">
        <f>IF(C15=0,"No Cyl",G15+459.67)</f>
        <v>No Cyl</v>
      </c>
      <c r="D25" s="13" t="str">
        <f t="shared" ref="D25:D30" si="1">IF(C25="No Cyl","No Cyl",(37.2*(F15/C25))^(0.37))</f>
        <v>No Cyl</v>
      </c>
      <c r="E25" s="13" t="str">
        <f t="shared" ref="E25:E30" si="2">IF(C25="No Cyl","No Cyl",1.243*(C15)^1.62*($C$9/100)^0.8)</f>
        <v>No Cyl</v>
      </c>
      <c r="F25" s="13" t="str">
        <f t="shared" ref="F25:F30" si="3">IF(C25="No Cyl","No Cyl",G15+0.5*C25*(E15^((D15-1)/D15)-1))</f>
        <v>No Cyl</v>
      </c>
      <c r="G25" s="31" t="str">
        <f t="shared" ref="G25:G30" si="4">IF(C25="No Cyl","No Cyl",I15+0.5*H15)</f>
        <v>No Cyl</v>
      </c>
      <c r="H25" s="32" t="str">
        <f t="shared" ref="H25:H30" si="5">IF(C25="No Cyl","No Cyl",D25*E25*(F25-G25))</f>
        <v>No Cyl</v>
      </c>
      <c r="I25" s="33" t="str">
        <f t="shared" ref="I25:I30" si="6">IF(C25="No Cyl","No Cyl",H25/(500*H15))</f>
        <v>No Cyl</v>
      </c>
      <c r="J25" s="12" t="str">
        <f t="shared" ref="J25:J30" si="7">IF(C25="No Cyl","No Cyl",0.15*D25*E25*(F25-$C$10))</f>
        <v>No Cyl</v>
      </c>
      <c r="K25" s="13" t="str">
        <f t="shared" ref="K25:K30" si="8">IF(C25="No Cyl","No Cyl",5.5923*J15*F15/(K15*C25))</f>
        <v>No Cyl</v>
      </c>
      <c r="L25" s="34" t="str">
        <f t="shared" ref="L25:L30" si="9">IF(C25="No Cyl","No Cyl",G15+((2480*M15)-(J25+H25))/(K25*L15))</f>
        <v>No Cyl</v>
      </c>
      <c r="M25" s="5"/>
      <c r="N25" s="23"/>
      <c r="O25" s="1"/>
    </row>
    <row r="26" spans="1:15" ht="15.5" thickTop="1">
      <c r="A26" s="21"/>
      <c r="B26" s="11" t="s">
        <v>9</v>
      </c>
      <c r="C26" s="35" t="str">
        <f t="shared" ref="C26:C30" si="10">IF(C16=0,"No Cyl",G16+459.67)</f>
        <v>No Cyl</v>
      </c>
      <c r="D26" s="36" t="str">
        <f t="shared" si="1"/>
        <v>No Cyl</v>
      </c>
      <c r="E26" s="36" t="str">
        <f t="shared" si="2"/>
        <v>No Cyl</v>
      </c>
      <c r="F26" s="36" t="str">
        <f t="shared" si="3"/>
        <v>No Cyl</v>
      </c>
      <c r="G26" s="35" t="str">
        <f t="shared" si="4"/>
        <v>No Cyl</v>
      </c>
      <c r="H26" s="37" t="str">
        <f t="shared" si="5"/>
        <v>No Cyl</v>
      </c>
      <c r="I26" s="38" t="str">
        <f t="shared" si="6"/>
        <v>No Cyl</v>
      </c>
      <c r="J26" s="12" t="str">
        <f t="shared" si="7"/>
        <v>No Cyl</v>
      </c>
      <c r="K26" s="13" t="str">
        <f t="shared" si="8"/>
        <v>No Cyl</v>
      </c>
      <c r="L26" s="34" t="str">
        <f t="shared" si="9"/>
        <v>No Cyl</v>
      </c>
      <c r="M26" s="5"/>
      <c r="N26" s="23"/>
      <c r="O26" s="1"/>
    </row>
    <row r="27" spans="1:15" ht="15">
      <c r="A27" s="21"/>
      <c r="B27" s="11" t="s">
        <v>10</v>
      </c>
      <c r="C27" s="35" t="str">
        <f>IF(C17=0,"No Cyl",G17+459.67)</f>
        <v>No Cyl</v>
      </c>
      <c r="D27" s="36" t="str">
        <f t="shared" si="1"/>
        <v>No Cyl</v>
      </c>
      <c r="E27" s="36" t="str">
        <f t="shared" si="2"/>
        <v>No Cyl</v>
      </c>
      <c r="F27" s="36" t="str">
        <f t="shared" si="3"/>
        <v>No Cyl</v>
      </c>
      <c r="G27" s="35" t="str">
        <f t="shared" si="4"/>
        <v>No Cyl</v>
      </c>
      <c r="H27" s="37" t="str">
        <f t="shared" si="5"/>
        <v>No Cyl</v>
      </c>
      <c r="I27" s="38" t="str">
        <f t="shared" si="6"/>
        <v>No Cyl</v>
      </c>
      <c r="J27" s="12" t="str">
        <f t="shared" si="7"/>
        <v>No Cyl</v>
      </c>
      <c r="K27" s="13" t="str">
        <f t="shared" si="8"/>
        <v>No Cyl</v>
      </c>
      <c r="L27" s="36" t="str">
        <f t="shared" si="9"/>
        <v>No Cyl</v>
      </c>
      <c r="M27" s="5"/>
      <c r="N27" s="23"/>
      <c r="O27" s="1"/>
    </row>
    <row r="28" spans="1:15" ht="15">
      <c r="A28" s="21"/>
      <c r="B28" s="11" t="s">
        <v>11</v>
      </c>
      <c r="C28" s="35" t="str">
        <f t="shared" si="10"/>
        <v>No Cyl</v>
      </c>
      <c r="D28" s="36" t="str">
        <f t="shared" si="1"/>
        <v>No Cyl</v>
      </c>
      <c r="E28" s="36" t="str">
        <f t="shared" si="2"/>
        <v>No Cyl</v>
      </c>
      <c r="F28" s="36" t="str">
        <f t="shared" si="3"/>
        <v>No Cyl</v>
      </c>
      <c r="G28" s="35" t="str">
        <f t="shared" si="4"/>
        <v>No Cyl</v>
      </c>
      <c r="H28" s="37" t="str">
        <f t="shared" si="5"/>
        <v>No Cyl</v>
      </c>
      <c r="I28" s="38" t="str">
        <f t="shared" si="6"/>
        <v>No Cyl</v>
      </c>
      <c r="J28" s="12" t="str">
        <f t="shared" si="7"/>
        <v>No Cyl</v>
      </c>
      <c r="K28" s="13" t="str">
        <f t="shared" si="8"/>
        <v>No Cyl</v>
      </c>
      <c r="L28" s="36" t="str">
        <f t="shared" si="9"/>
        <v>No Cyl</v>
      </c>
      <c r="M28" s="5"/>
      <c r="N28" s="23"/>
      <c r="O28" s="1"/>
    </row>
    <row r="29" spans="1:15" ht="15">
      <c r="A29" s="21"/>
      <c r="B29" s="11" t="s">
        <v>12</v>
      </c>
      <c r="C29" s="35" t="str">
        <f t="shared" si="10"/>
        <v>No Cyl</v>
      </c>
      <c r="D29" s="36" t="str">
        <f t="shared" si="1"/>
        <v>No Cyl</v>
      </c>
      <c r="E29" s="36" t="str">
        <f t="shared" si="2"/>
        <v>No Cyl</v>
      </c>
      <c r="F29" s="36" t="str">
        <f t="shared" si="3"/>
        <v>No Cyl</v>
      </c>
      <c r="G29" s="35" t="str">
        <f t="shared" si="4"/>
        <v>No Cyl</v>
      </c>
      <c r="H29" s="37" t="str">
        <f t="shared" si="5"/>
        <v>No Cyl</v>
      </c>
      <c r="I29" s="38" t="str">
        <f t="shared" si="6"/>
        <v>No Cyl</v>
      </c>
      <c r="J29" s="12" t="str">
        <f t="shared" si="7"/>
        <v>No Cyl</v>
      </c>
      <c r="K29" s="13" t="str">
        <f t="shared" si="8"/>
        <v>No Cyl</v>
      </c>
      <c r="L29" s="36" t="str">
        <f t="shared" si="9"/>
        <v>No Cyl</v>
      </c>
      <c r="M29" s="5"/>
      <c r="N29" s="23"/>
      <c r="O29" s="1"/>
    </row>
    <row r="30" spans="1:15" ht="15">
      <c r="A30" s="21"/>
      <c r="B30" s="11" t="s">
        <v>13</v>
      </c>
      <c r="C30" s="35" t="str">
        <f t="shared" si="10"/>
        <v>No Cyl</v>
      </c>
      <c r="D30" s="36" t="str">
        <f t="shared" si="1"/>
        <v>No Cyl</v>
      </c>
      <c r="E30" s="36" t="str">
        <f t="shared" si="2"/>
        <v>No Cyl</v>
      </c>
      <c r="F30" s="36" t="str">
        <f t="shared" si="3"/>
        <v>No Cyl</v>
      </c>
      <c r="G30" s="35" t="str">
        <f t="shared" si="4"/>
        <v>No Cyl</v>
      </c>
      <c r="H30" s="37" t="str">
        <f t="shared" si="5"/>
        <v>No Cyl</v>
      </c>
      <c r="I30" s="38" t="str">
        <f t="shared" si="6"/>
        <v>No Cyl</v>
      </c>
      <c r="J30" s="12" t="str">
        <f t="shared" si="7"/>
        <v>No Cyl</v>
      </c>
      <c r="K30" s="13" t="str">
        <f t="shared" si="8"/>
        <v>No Cyl</v>
      </c>
      <c r="L30" s="36" t="str">
        <f t="shared" si="9"/>
        <v>No Cyl</v>
      </c>
      <c r="M30" s="5"/>
      <c r="N30" s="23"/>
      <c r="O30" s="1"/>
    </row>
    <row r="31" spans="1:15">
      <c r="A31" s="2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3"/>
      <c r="O31" s="1"/>
    </row>
    <row r="32" spans="1:15" ht="13" thickBo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1"/>
    </row>
    <row r="33" spans="2:15" ht="15.5" hidden="1">
      <c r="B33" s="1"/>
      <c r="C33" s="1"/>
      <c r="D33" s="1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</row>
    <row r="34" spans="2:15" hidden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idden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 algorithmName="SHA-512" hashValue="L7F5vLQNcX6CJUvL4BNwbA8VQxMdx2d7eGeFz88AISwNrVkqVcG1nGaME7EbGuBJpqSf+Ls5QHCHtb6wXjXAMQ==" saltValue="gzTcdTAckqPFQkhQGmB6Jg==" spinCount="100000" sheet="1" selectLockedCells="1"/>
  <mergeCells count="1">
    <mergeCell ref="B1:E3"/>
  </mergeCells>
  <pageMargins left="0.24" right="0.17" top="0.71" bottom="0.18" header="0.5" footer="0.5"/>
  <pageSetup orientation="landscape" r:id="rId1"/>
  <headerFooter alignWithMargins="0">
    <oddFooter xml:space="preserve">&amp;LUnrestricted </oddFooter>
    <evenFooter xml:space="preserve">&amp;LUnrestricted </evenFooter>
    <firstFooter xml:space="preserve">&amp;LUnrestricted 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Cylinder Cooling</vt:lpstr>
      <vt:lpstr>'Cylinder Cooling'!Print_Area</vt:lpstr>
    </vt:vector>
  </TitlesOfParts>
  <Company>Dresser-Rand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Springer, Jason B (PPT)</dc:creator>
  <cp:keywords>C_Unrestricted</cp:keywords>
  <cp:lastModifiedBy>Burris, Benita (SE GP I PR TM BM RC)</cp:lastModifiedBy>
  <cp:lastPrinted>2012-12-17T20:01:09Z</cp:lastPrinted>
  <dcterms:created xsi:type="dcterms:W3CDTF">2012-10-29T12:28:47Z</dcterms:created>
  <dcterms:modified xsi:type="dcterms:W3CDTF">2022-01-26T02:38:48Z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